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0" windowWidth="11595" windowHeight="9210" tabRatio="505" activeTab="2"/>
  </bookViews>
  <sheets>
    <sheet name="Cowboys" sheetId="1" r:id="rId1"/>
    <sheet name="Hommes de Loi" sheetId="2" r:id="rId2"/>
    <sheet name="Hors-la-loi" sheetId="3" r:id="rId3"/>
  </sheets>
  <definedNames/>
  <calcPr fullCalcOnLoad="1"/>
</workbook>
</file>

<file path=xl/sharedStrings.xml><?xml version="1.0" encoding="utf-8"?>
<sst xmlns="http://schemas.openxmlformats.org/spreadsheetml/2006/main" count="250" uniqueCount="37">
  <si>
    <t>Type</t>
  </si>
  <si>
    <t>Coût</t>
  </si>
  <si>
    <t>Equipement</t>
  </si>
  <si>
    <t>Desperado</t>
  </si>
  <si>
    <t>Kid</t>
  </si>
  <si>
    <t>Rowdy</t>
  </si>
  <si>
    <t>Tough</t>
  </si>
  <si>
    <t xml:space="preserve"> </t>
  </si>
  <si>
    <t>Arme blanche</t>
  </si>
  <si>
    <t>Pistolet de gros calibre</t>
  </si>
  <si>
    <t>Fusil à répétition</t>
  </si>
  <si>
    <t>Fusil à canon scié</t>
  </si>
  <si>
    <t>Cheval</t>
  </si>
  <si>
    <t>Fusil</t>
  </si>
  <si>
    <t>Armes des Héros</t>
  </si>
  <si>
    <t>Armes des hommes de main</t>
  </si>
  <si>
    <t>Six coups</t>
  </si>
  <si>
    <t>HEROS</t>
  </si>
  <si>
    <t>Heros?</t>
  </si>
  <si>
    <t>Fusil 12'</t>
  </si>
  <si>
    <t>Sheriff</t>
  </si>
  <si>
    <t>Citoyen</t>
  </si>
  <si>
    <t>Boss</t>
  </si>
  <si>
    <t>Greenhorn</t>
  </si>
  <si>
    <t>Cowpoke</t>
  </si>
  <si>
    <t>Buckaroo</t>
  </si>
  <si>
    <t>Lasso</t>
  </si>
  <si>
    <t>Lasso pour Wrangler</t>
  </si>
  <si>
    <t>Cheval pour Wrangler</t>
  </si>
  <si>
    <t>Deputy</t>
  </si>
  <si>
    <t>Vigil</t>
  </si>
  <si>
    <t>LeMat</t>
  </si>
  <si>
    <t>Pistolet caché</t>
  </si>
  <si>
    <t>Total</t>
  </si>
  <si>
    <t>Personnages</t>
  </si>
  <si>
    <t>-</t>
  </si>
  <si>
    <t>Wrangler (Cheval gratuit)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</si>
</sst>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9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2" borderId="20" xfId="0" applyFill="1" applyBorder="1" applyAlignment="1">
      <alignment/>
    </xf>
    <xf numFmtId="164" fontId="0" fillId="0" borderId="23" xfId="0" applyNumberFormat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2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7" sqref="A7"/>
    </sheetView>
  </sheetViews>
  <sheetFormatPr defaultColWidth="11.421875" defaultRowHeight="12.75"/>
  <cols>
    <col min="1" max="1" width="9.8515625" style="0" bestFit="1" customWidth="1"/>
    <col min="2" max="2" width="7.57421875" style="0" bestFit="1" customWidth="1"/>
    <col min="3" max="3" width="6.8515625" style="0" hidden="1" customWidth="1"/>
    <col min="4" max="4" width="20.140625" style="0" bestFit="1" customWidth="1"/>
    <col min="5" max="5" width="6.57421875" style="0" bestFit="1" customWidth="1"/>
    <col min="6" max="6" width="12.421875" style="0" bestFit="1" customWidth="1"/>
    <col min="7" max="7" width="5.7109375" style="0" customWidth="1"/>
    <col min="8" max="8" width="10.8515625" style="0" bestFit="1" customWidth="1"/>
    <col min="9" max="9" width="6.57421875" style="0" bestFit="1" customWidth="1"/>
    <col min="10" max="10" width="10.8515625" style="0" bestFit="1" customWidth="1"/>
    <col min="11" max="11" width="5.57421875" style="0" bestFit="1" customWidth="1"/>
    <col min="13" max="13" width="13.140625" style="0" customWidth="1"/>
    <col min="14" max="14" width="8.8515625" style="0" customWidth="1"/>
    <col min="15" max="15" width="0" style="0" hidden="1" customWidth="1"/>
  </cols>
  <sheetData>
    <row r="1" spans="1:14" ht="13.5" thickBot="1">
      <c r="A1" s="9" t="s">
        <v>0</v>
      </c>
      <c r="B1" s="10" t="s">
        <v>1</v>
      </c>
      <c r="C1" s="10" t="s">
        <v>18</v>
      </c>
      <c r="D1" s="10" t="s">
        <v>2</v>
      </c>
      <c r="E1" s="10"/>
      <c r="F1" s="10" t="s">
        <v>2</v>
      </c>
      <c r="G1" s="10"/>
      <c r="H1" s="10" t="s">
        <v>2</v>
      </c>
      <c r="I1" s="10"/>
      <c r="J1" s="10" t="s">
        <v>2</v>
      </c>
      <c r="K1" s="11"/>
      <c r="L1" s="34" t="s">
        <v>34</v>
      </c>
      <c r="M1" s="35"/>
      <c r="N1" s="36"/>
    </row>
    <row r="2" spans="1:15" ht="12.75">
      <c r="A2" s="2" t="s">
        <v>22</v>
      </c>
      <c r="B2" s="21">
        <f aca="true" t="shared" si="0" ref="B2:B13">VLOOKUP(A2,$L$2:$M$7,2,FALSE)+E2+G2+I2+K2</f>
        <v>63</v>
      </c>
      <c r="C2" s="3" t="b">
        <f>EXACT(VLOOKUP(A2,$L$2:$N$7,3,FALSE),"HEROS")</f>
        <v>1</v>
      </c>
      <c r="D2" s="3" t="s">
        <v>10</v>
      </c>
      <c r="E2" s="21">
        <f aca="true" t="shared" si="1" ref="E2:E13">IF(EXACT(D2,""),0,IF($C2,VLOOKUP(D2,$L$8:$M$16,2,FALSE),VLOOKUP(D2,$L$18:$M$27,2,FALSE)))</f>
        <v>16</v>
      </c>
      <c r="F2" s="3" t="s">
        <v>16</v>
      </c>
      <c r="G2" s="21">
        <f aca="true" t="shared" si="2" ref="G2:G13">IF(EXACT(F2,""),0,IF($C2,VLOOKUP(F2,$L$8:$M$16,2,FALSE),VLOOKUP(F2,$L$18:$M$27,2,FALSE)))</f>
        <v>5</v>
      </c>
      <c r="H2" s="3" t="s">
        <v>12</v>
      </c>
      <c r="I2" s="21">
        <f>IF(EXACT(H2,""),0,IF($C2,VLOOKUP(H2,$L$8:$M$16,2,FALSE),VLOOKUP(H2,$L$18:$M$27,2,FALSE)))</f>
        <v>16</v>
      </c>
      <c r="J2" s="3" t="s">
        <v>8</v>
      </c>
      <c r="K2" s="24">
        <f aca="true" t="shared" si="3" ref="K2:K13">IF(EXACT(J2,""),0,IF($C2,VLOOKUP(J2,$L$8:$M$16,2,FALSE),VLOOKUP(J2,$L$18:$M$27,2,FALSE)))</f>
        <v>2</v>
      </c>
      <c r="L2" s="29" t="s">
        <v>22</v>
      </c>
      <c r="M2" s="30">
        <v>24</v>
      </c>
      <c r="N2" s="31" t="s">
        <v>17</v>
      </c>
      <c r="O2" s="13" t="s">
        <v>17</v>
      </c>
    </row>
    <row r="3" spans="1:14" ht="12.75">
      <c r="A3" s="4" t="s">
        <v>23</v>
      </c>
      <c r="B3" s="22">
        <f t="shared" si="0"/>
        <v>38</v>
      </c>
      <c r="C3" s="1" t="b">
        <f>EXACT(VLOOKUP(A3,$L$2:$N$7,3,FALSE),"HEROS")</f>
        <v>1</v>
      </c>
      <c r="D3" s="1" t="s">
        <v>16</v>
      </c>
      <c r="E3" s="22">
        <f t="shared" si="1"/>
        <v>5</v>
      </c>
      <c r="F3" s="1" t="s">
        <v>8</v>
      </c>
      <c r="G3" s="22">
        <f t="shared" si="2"/>
        <v>2</v>
      </c>
      <c r="H3" s="1" t="s">
        <v>12</v>
      </c>
      <c r="I3" s="22">
        <f aca="true" t="shared" si="4" ref="I3:I13">IF(EXACT(H3,""),0,IF($C3,VLOOKUP(H3,$L$8:$M$16,2,FALSE),VLOOKUP(H3,$L$18:$M$27,2,FALSE)))</f>
        <v>16</v>
      </c>
      <c r="J3" s="1" t="s">
        <v>35</v>
      </c>
      <c r="K3" s="25">
        <f t="shared" si="3"/>
        <v>0</v>
      </c>
      <c r="L3" s="4" t="s">
        <v>23</v>
      </c>
      <c r="M3" s="22">
        <v>15</v>
      </c>
      <c r="N3" s="5" t="s">
        <v>17</v>
      </c>
    </row>
    <row r="4" spans="1:14" ht="12.75">
      <c r="A4" s="4" t="s">
        <v>25</v>
      </c>
      <c r="B4" s="22">
        <f t="shared" si="0"/>
        <v>25</v>
      </c>
      <c r="C4" s="1" t="b">
        <f>EXACT(VLOOKUP(A4,$L$2:$N$7,3,FALSE),"HEROS")</f>
        <v>0</v>
      </c>
      <c r="D4" s="1" t="s">
        <v>10</v>
      </c>
      <c r="E4" s="22">
        <f t="shared" si="1"/>
        <v>12</v>
      </c>
      <c r="F4" s="1" t="s">
        <v>8</v>
      </c>
      <c r="G4" s="22">
        <f t="shared" si="2"/>
        <v>2</v>
      </c>
      <c r="H4" s="1" t="s">
        <v>35</v>
      </c>
      <c r="I4" s="22">
        <f t="shared" si="4"/>
        <v>0</v>
      </c>
      <c r="J4" s="1" t="s">
        <v>35</v>
      </c>
      <c r="K4" s="25">
        <f t="shared" si="3"/>
        <v>0</v>
      </c>
      <c r="L4" s="4" t="s">
        <v>25</v>
      </c>
      <c r="M4" s="22">
        <v>11</v>
      </c>
      <c r="N4" s="5"/>
    </row>
    <row r="5" spans="1:14" ht="12.75">
      <c r="A5" s="4" t="s">
        <v>24</v>
      </c>
      <c r="B5" s="22">
        <f t="shared" si="0"/>
        <v>17</v>
      </c>
      <c r="C5" s="1" t="b">
        <f>EXACT(VLOOKUP(A5,$L$2:$N$7,3,FALSE),"HEROS")</f>
        <v>0</v>
      </c>
      <c r="D5" s="1" t="s">
        <v>16</v>
      </c>
      <c r="E5" s="22">
        <f t="shared" si="1"/>
        <v>6</v>
      </c>
      <c r="F5" s="1" t="s">
        <v>8</v>
      </c>
      <c r="G5" s="22">
        <f t="shared" si="2"/>
        <v>2</v>
      </c>
      <c r="H5" s="1" t="s">
        <v>35</v>
      </c>
      <c r="I5" s="22">
        <f t="shared" si="4"/>
        <v>0</v>
      </c>
      <c r="J5" s="1" t="s">
        <v>35</v>
      </c>
      <c r="K5" s="25">
        <f t="shared" si="3"/>
        <v>0</v>
      </c>
      <c r="L5" s="4" t="s">
        <v>24</v>
      </c>
      <c r="M5" s="22">
        <v>9</v>
      </c>
      <c r="N5" s="5"/>
    </row>
    <row r="6" spans="1:14" ht="12.75">
      <c r="A6" s="4" t="s">
        <v>24</v>
      </c>
      <c r="B6" s="22">
        <f t="shared" si="0"/>
        <v>17</v>
      </c>
      <c r="C6" s="1" t="b">
        <f>EXACT(VLOOKUP(A6,$L$2:$N$7,3,FALSE),"HEROS")</f>
        <v>0</v>
      </c>
      <c r="D6" s="1" t="s">
        <v>16</v>
      </c>
      <c r="E6" s="22">
        <f t="shared" si="1"/>
        <v>6</v>
      </c>
      <c r="F6" s="1" t="s">
        <v>8</v>
      </c>
      <c r="G6" s="22">
        <f t="shared" si="2"/>
        <v>2</v>
      </c>
      <c r="H6" s="1" t="s">
        <v>35</v>
      </c>
      <c r="I6" s="22">
        <f t="shared" si="4"/>
        <v>0</v>
      </c>
      <c r="J6" s="1" t="s">
        <v>35</v>
      </c>
      <c r="K6" s="25">
        <f t="shared" si="3"/>
        <v>0</v>
      </c>
      <c r="L6" s="4" t="s">
        <v>36</v>
      </c>
      <c r="M6" s="22">
        <v>22</v>
      </c>
      <c r="N6" s="5"/>
    </row>
    <row r="7" spans="1:14" ht="13.5" thickBot="1">
      <c r="A7" s="4" t="s">
        <v>36</v>
      </c>
      <c r="B7" s="22">
        <f t="shared" si="0"/>
        <v>36</v>
      </c>
      <c r="C7" s="1" t="b">
        <f>EXACT(VLOOKUP(A7,$L$2:$N$7,3,FALSE),"HEROS")</f>
        <v>0</v>
      </c>
      <c r="D7" s="1" t="s">
        <v>16</v>
      </c>
      <c r="E7" s="22">
        <f t="shared" si="1"/>
        <v>6</v>
      </c>
      <c r="F7" s="1" t="s">
        <v>8</v>
      </c>
      <c r="G7" s="22">
        <f t="shared" si="2"/>
        <v>2</v>
      </c>
      <c r="H7" s="1" t="s">
        <v>27</v>
      </c>
      <c r="I7" s="22">
        <f t="shared" si="4"/>
        <v>6</v>
      </c>
      <c r="J7" s="1" t="s">
        <v>28</v>
      </c>
      <c r="K7" s="25">
        <f t="shared" si="3"/>
        <v>0</v>
      </c>
      <c r="L7" s="6" t="s">
        <v>35</v>
      </c>
      <c r="M7" s="7"/>
      <c r="N7" s="8"/>
    </row>
    <row r="8" spans="1:13" ht="13.5" thickBot="1">
      <c r="A8" s="4" t="s">
        <v>35</v>
      </c>
      <c r="B8" s="22">
        <f>VLOOKUP(A8,$L$2:$M$7,2,FALSE)+E8+G8+I8+K8</f>
        <v>0</v>
      </c>
      <c r="C8" s="1" t="b">
        <f>EXACT(VLOOKUP(A8,$L$2:$N$7,3,FALSE),"HEROS")</f>
        <v>0</v>
      </c>
      <c r="D8" s="1" t="s">
        <v>35</v>
      </c>
      <c r="E8" s="22">
        <f t="shared" si="1"/>
        <v>0</v>
      </c>
      <c r="F8" s="1" t="s">
        <v>35</v>
      </c>
      <c r="G8" s="22">
        <f t="shared" si="2"/>
        <v>0</v>
      </c>
      <c r="H8" s="1" t="s">
        <v>35</v>
      </c>
      <c r="I8" s="22">
        <f t="shared" si="4"/>
        <v>0</v>
      </c>
      <c r="J8" s="1" t="s">
        <v>35</v>
      </c>
      <c r="K8" s="25">
        <f t="shared" si="3"/>
        <v>0</v>
      </c>
      <c r="L8" s="9" t="s">
        <v>14</v>
      </c>
      <c r="M8" s="32"/>
    </row>
    <row r="9" spans="1:13" ht="12.75">
      <c r="A9" s="4" t="s">
        <v>35</v>
      </c>
      <c r="B9" s="22">
        <f>VLOOKUP(A9,$L$2:$M$7,2,FALSE)+E9+G9+I9+K9</f>
        <v>0</v>
      </c>
      <c r="C9" s="1" t="b">
        <f>EXACT(VLOOKUP(A9,$L$2:$N$7,3,FALSE),"HEROS")</f>
        <v>0</v>
      </c>
      <c r="D9" s="1" t="s">
        <v>35</v>
      </c>
      <c r="E9" s="22">
        <f t="shared" si="1"/>
        <v>0</v>
      </c>
      <c r="F9" s="1" t="s">
        <v>35</v>
      </c>
      <c r="G9" s="22">
        <f t="shared" si="2"/>
        <v>0</v>
      </c>
      <c r="H9" s="1" t="s">
        <v>35</v>
      </c>
      <c r="I9" s="22">
        <f t="shared" si="4"/>
        <v>0</v>
      </c>
      <c r="J9" s="1" t="s">
        <v>35</v>
      </c>
      <c r="K9" s="25">
        <f t="shared" si="3"/>
        <v>0</v>
      </c>
      <c r="L9" s="29" t="s">
        <v>8</v>
      </c>
      <c r="M9" s="33">
        <v>2</v>
      </c>
    </row>
    <row r="10" spans="1:13" ht="12.75">
      <c r="A10" s="4" t="s">
        <v>35</v>
      </c>
      <c r="B10" s="22">
        <f>VLOOKUP(A10,$L$2:$M$7,2,FALSE)+E10+G10+I10+K10</f>
        <v>0</v>
      </c>
      <c r="C10" s="1" t="b">
        <f>EXACT(VLOOKUP(A10,$L$2:$N$7,3,FALSE),"HEROS")</f>
        <v>0</v>
      </c>
      <c r="D10" s="1" t="s">
        <v>35</v>
      </c>
      <c r="E10" s="22">
        <f t="shared" si="1"/>
        <v>0</v>
      </c>
      <c r="F10" s="1" t="s">
        <v>35</v>
      </c>
      <c r="G10" s="22">
        <f t="shared" si="2"/>
        <v>0</v>
      </c>
      <c r="H10" s="1" t="s">
        <v>35</v>
      </c>
      <c r="I10" s="22">
        <f t="shared" si="4"/>
        <v>0</v>
      </c>
      <c r="J10" s="1" t="s">
        <v>35</v>
      </c>
      <c r="K10" s="25">
        <f t="shared" si="3"/>
        <v>0</v>
      </c>
      <c r="L10" s="4" t="s">
        <v>16</v>
      </c>
      <c r="M10" s="25">
        <v>5</v>
      </c>
    </row>
    <row r="11" spans="1:13" ht="12.75">
      <c r="A11" s="4" t="s">
        <v>35</v>
      </c>
      <c r="B11" s="22">
        <f>VLOOKUP(A11,$L$2:$M$7,2,FALSE)+E11+G11+I11+K11</f>
        <v>0</v>
      </c>
      <c r="C11" s="1" t="b">
        <f>EXACT(VLOOKUP(A11,$L$2:$N$7,3,FALSE),"HEROS")</f>
        <v>0</v>
      </c>
      <c r="D11" s="1" t="s">
        <v>35</v>
      </c>
      <c r="E11" s="22">
        <f t="shared" si="1"/>
        <v>0</v>
      </c>
      <c r="F11" s="1" t="s">
        <v>35</v>
      </c>
      <c r="G11" s="22">
        <f t="shared" si="2"/>
        <v>0</v>
      </c>
      <c r="H11" s="1" t="s">
        <v>35</v>
      </c>
      <c r="I11" s="22">
        <f t="shared" si="4"/>
        <v>0</v>
      </c>
      <c r="J11" s="1" t="s">
        <v>35</v>
      </c>
      <c r="K11" s="25">
        <f t="shared" si="3"/>
        <v>0</v>
      </c>
      <c r="L11" s="4" t="s">
        <v>9</v>
      </c>
      <c r="M11" s="25">
        <v>12</v>
      </c>
    </row>
    <row r="12" spans="1:13" ht="12.75">
      <c r="A12" s="4" t="s">
        <v>35</v>
      </c>
      <c r="B12" s="22">
        <f>VLOOKUP(A12,$L$2:$M$7,2,FALSE)+E12+G12+I12+K12</f>
        <v>0</v>
      </c>
      <c r="C12" s="1" t="b">
        <f>EXACT(VLOOKUP(A12,$L$2:$N$7,3,FALSE),"HEROS")</f>
        <v>0</v>
      </c>
      <c r="D12" s="1" t="s">
        <v>35</v>
      </c>
      <c r="E12" s="22">
        <f t="shared" si="1"/>
        <v>0</v>
      </c>
      <c r="F12" s="1" t="s">
        <v>35</v>
      </c>
      <c r="G12" s="22">
        <f t="shared" si="2"/>
        <v>0</v>
      </c>
      <c r="H12" s="1" t="s">
        <v>35</v>
      </c>
      <c r="I12" s="22">
        <f t="shared" si="4"/>
        <v>0</v>
      </c>
      <c r="J12" s="1" t="s">
        <v>35</v>
      </c>
      <c r="K12" s="25">
        <f t="shared" si="3"/>
        <v>0</v>
      </c>
      <c r="L12" s="4" t="s">
        <v>10</v>
      </c>
      <c r="M12" s="25">
        <v>16</v>
      </c>
    </row>
    <row r="13" spans="1:13" ht="13.5" thickBot="1">
      <c r="A13" s="6" t="s">
        <v>35</v>
      </c>
      <c r="B13" s="23">
        <f>VLOOKUP(A13,$L$2:$M$7,2,FALSE)+E13+G13+I13+K13</f>
        <v>0</v>
      </c>
      <c r="C13" s="7" t="b">
        <f>EXACT(VLOOKUP(A13,$L$2:$N$7,3,FALSE),"HEROS")</f>
        <v>0</v>
      </c>
      <c r="D13" s="7" t="s">
        <v>35</v>
      </c>
      <c r="E13" s="23">
        <f t="shared" si="1"/>
        <v>0</v>
      </c>
      <c r="F13" s="7" t="s">
        <v>35</v>
      </c>
      <c r="G13" s="23">
        <f t="shared" si="2"/>
        <v>0</v>
      </c>
      <c r="H13" s="7" t="s">
        <v>35</v>
      </c>
      <c r="I13" s="23">
        <f t="shared" si="4"/>
        <v>0</v>
      </c>
      <c r="J13" s="7" t="s">
        <v>35</v>
      </c>
      <c r="K13" s="26">
        <f t="shared" si="3"/>
        <v>0</v>
      </c>
      <c r="L13" s="4" t="s">
        <v>19</v>
      </c>
      <c r="M13" s="25">
        <v>12</v>
      </c>
    </row>
    <row r="14" spans="1:13" ht="13.5" thickBot="1">
      <c r="A14" s="20" t="s">
        <v>33</v>
      </c>
      <c r="B14" s="28">
        <f>SUM(B2:B13)</f>
        <v>196</v>
      </c>
      <c r="L14" s="4" t="s">
        <v>26</v>
      </c>
      <c r="M14" s="25">
        <v>10</v>
      </c>
    </row>
    <row r="15" spans="12:13" ht="12.75">
      <c r="L15" s="4" t="s">
        <v>12</v>
      </c>
      <c r="M15" s="25">
        <v>16</v>
      </c>
    </row>
    <row r="16" spans="12:13" ht="13.5" thickBot="1">
      <c r="L16" s="12" t="s">
        <v>35</v>
      </c>
      <c r="M16" s="27">
        <v>0</v>
      </c>
    </row>
    <row r="17" spans="12:13" ht="13.5" thickBot="1">
      <c r="L17" s="9" t="s">
        <v>15</v>
      </c>
      <c r="M17" s="32"/>
    </row>
    <row r="18" spans="12:13" ht="12.75">
      <c r="L18" s="29" t="s">
        <v>8</v>
      </c>
      <c r="M18" s="33">
        <v>2</v>
      </c>
    </row>
    <row r="19" spans="12:13" ht="12.75">
      <c r="L19" s="4" t="s">
        <v>16</v>
      </c>
      <c r="M19" s="25">
        <v>6</v>
      </c>
    </row>
    <row r="20" spans="12:13" ht="12.75">
      <c r="L20" s="4" t="s">
        <v>10</v>
      </c>
      <c r="M20" s="25">
        <v>12</v>
      </c>
    </row>
    <row r="21" spans="12:13" ht="12.75">
      <c r="L21" s="4" t="s">
        <v>19</v>
      </c>
      <c r="M21" s="25">
        <v>13</v>
      </c>
    </row>
    <row r="22" spans="12:13" ht="12.75">
      <c r="L22" s="4" t="s">
        <v>13</v>
      </c>
      <c r="M22" s="25">
        <v>16</v>
      </c>
    </row>
    <row r="23" spans="12:13" ht="12.75">
      <c r="L23" s="4" t="s">
        <v>26</v>
      </c>
      <c r="M23" s="25">
        <v>8</v>
      </c>
    </row>
    <row r="24" spans="12:13" ht="12.75">
      <c r="L24" s="4" t="s">
        <v>27</v>
      </c>
      <c r="M24" s="25">
        <v>6</v>
      </c>
    </row>
    <row r="25" spans="12:13" ht="12.75">
      <c r="L25" s="4" t="s">
        <v>12</v>
      </c>
      <c r="M25" s="25">
        <v>12</v>
      </c>
    </row>
    <row r="26" spans="12:13" ht="12.75">
      <c r="L26" s="4" t="s">
        <v>28</v>
      </c>
      <c r="M26" s="25">
        <v>0</v>
      </c>
    </row>
    <row r="27" spans="12:13" ht="13.5" thickBot="1">
      <c r="L27" s="14" t="s">
        <v>35</v>
      </c>
      <c r="M27" s="26">
        <v>0</v>
      </c>
    </row>
  </sheetData>
  <dataValidations count="2">
    <dataValidation type="list" allowBlank="1" showInputMessage="1" showErrorMessage="1" sqref="A2:A13">
      <formula1>$L$2:$L$7</formula1>
    </dataValidation>
    <dataValidation type="list" allowBlank="1" showInputMessage="1" showErrorMessage="1" sqref="D2:D13 F2:F13 H2:H13 J2:J13">
      <formula1>IF(EXACT(VLOOKUP($A2,$L$2:$N$7,3,FALSE),$O$2),$L$9:$L$16,$L$18:$L$27)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2" sqref="E2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8.57421875" style="0" hidden="1" customWidth="1"/>
    <col min="4" max="4" width="20.140625" style="0" bestFit="1" customWidth="1"/>
    <col min="5" max="5" width="6.57421875" style="0" bestFit="1" customWidth="1"/>
    <col min="6" max="6" width="12.421875" style="0" bestFit="1" customWidth="1"/>
    <col min="7" max="7" width="5.57421875" style="0" bestFit="1" customWidth="1"/>
    <col min="8" max="8" width="10.8515625" style="0" bestFit="1" customWidth="1"/>
    <col min="9" max="9" width="6.57421875" style="0" bestFit="1" customWidth="1"/>
    <col min="10" max="10" width="10.8515625" style="0" bestFit="1" customWidth="1"/>
    <col min="11" max="11" width="5.57421875" style="0" bestFit="1" customWidth="1"/>
    <col min="12" max="12" width="18.57421875" style="0" customWidth="1"/>
    <col min="13" max="13" width="6.57421875" style="0" bestFit="1" customWidth="1"/>
    <col min="14" max="14" width="8.57421875" style="0" customWidth="1"/>
    <col min="15" max="15" width="0" style="0" hidden="1" customWidth="1"/>
  </cols>
  <sheetData>
    <row r="1" spans="1:14" ht="13.5" thickBot="1">
      <c r="A1" s="9" t="s">
        <v>0</v>
      </c>
      <c r="B1" s="10" t="s">
        <v>1</v>
      </c>
      <c r="C1" s="10" t="s">
        <v>18</v>
      </c>
      <c r="D1" s="10" t="s">
        <v>2</v>
      </c>
      <c r="E1" s="10"/>
      <c r="F1" s="10" t="s">
        <v>2</v>
      </c>
      <c r="G1" s="10"/>
      <c r="H1" s="10" t="s">
        <v>2</v>
      </c>
      <c r="I1" s="10"/>
      <c r="J1" s="10" t="s">
        <v>2</v>
      </c>
      <c r="K1" s="11"/>
      <c r="L1" s="34" t="s">
        <v>34</v>
      </c>
      <c r="M1" s="35"/>
      <c r="N1" s="36"/>
    </row>
    <row r="2" spans="1:15" ht="12.75">
      <c r="A2" s="2" t="s">
        <v>20</v>
      </c>
      <c r="B2" s="21">
        <f>VLOOKUP(A2,$L$2:$M$6,2,FALSE)+E2+G2+I2+K2</f>
        <v>67</v>
      </c>
      <c r="C2" s="3" t="b">
        <f>EXACT(VLOOKUP(A2,$L$2:$N$6,3,FALSE),"HEROS")</f>
        <v>1</v>
      </c>
      <c r="D2" s="3" t="s">
        <v>10</v>
      </c>
      <c r="E2" s="21">
        <f>IF(EXACT(D2,""),0,IF($C2,VLOOKUP(D2,$L$8:$M$14,2,FALSE),VLOOKUP(D2,$L$17:$M$23,2,FALSE)))</f>
        <v>16</v>
      </c>
      <c r="F2" s="3" t="s">
        <v>16</v>
      </c>
      <c r="G2" s="21">
        <f>IF(EXACT(F2,""),0,IF($C2,VLOOKUP(F2,$L$8:$M$14,2,FALSE),VLOOKUP(F2,$L$17:$M$23,2,FALSE)))</f>
        <v>6</v>
      </c>
      <c r="H2" s="3" t="s">
        <v>12</v>
      </c>
      <c r="I2" s="21">
        <f>IF(EXACT(H2,""),0,IF($C2,VLOOKUP(H2,$L$8:$M$14,2,FALSE),VLOOKUP(H2,$L$17:$M$23,2,FALSE)))</f>
        <v>15</v>
      </c>
      <c r="J2" s="3" t="s">
        <v>8</v>
      </c>
      <c r="K2" s="24">
        <f>IF(EXACT(J2,""),0,IF($C2,VLOOKUP(J2,$L$8:$M$14,2,FALSE),VLOOKUP(J2,$L$17:$M$23,2,FALSE)))</f>
        <v>2</v>
      </c>
      <c r="L2" s="29" t="s">
        <v>20</v>
      </c>
      <c r="M2" s="30">
        <v>28</v>
      </c>
      <c r="N2" s="31" t="s">
        <v>17</v>
      </c>
      <c r="O2" s="13" t="s">
        <v>17</v>
      </c>
    </row>
    <row r="3" spans="1:14" ht="12.75">
      <c r="A3" s="4" t="s">
        <v>29</v>
      </c>
      <c r="B3" s="22">
        <f aca="true" t="shared" si="0" ref="B3:B13">VLOOKUP(A3,$L$2:$M$6,2,FALSE)+E3+G3+I3+K3</f>
        <v>34</v>
      </c>
      <c r="C3" s="1" t="b">
        <f aca="true" t="shared" si="1" ref="C3:C13">EXACT(VLOOKUP(A3,$L$2:$N$6,3,FALSE),"HEROS")</f>
        <v>1</v>
      </c>
      <c r="D3" s="1" t="s">
        <v>31</v>
      </c>
      <c r="E3" s="22">
        <f>IF(EXACT(D3,""),0,IF($C3,VLOOKUP(D3,$L$8:$M$14,2,FALSE),VLOOKUP(D3,$L$17:$M$23,2,FALSE)))</f>
        <v>16</v>
      </c>
      <c r="F3" s="1"/>
      <c r="G3" s="22">
        <f>IF(EXACT(F3,""),0,IF($C3,VLOOKUP(F3,$L$8:$M$14,2,FALSE),VLOOKUP(F3,$L$17:$M$23,2,FALSE)))</f>
        <v>0</v>
      </c>
      <c r="H3" s="1"/>
      <c r="I3" s="22">
        <f>IF(EXACT(H3,""),0,IF($C3,VLOOKUP(H3,$L$8:$M$14,2,FALSE),VLOOKUP(H3,$L$17:$M$23,2,FALSE)))</f>
        <v>0</v>
      </c>
      <c r="J3" s="1"/>
      <c r="K3" s="25">
        <f>IF(EXACT(J3,""),0,IF($C3,VLOOKUP(J3,$L$8:$M$14,2,FALSE),VLOOKUP(J3,$L$17:$M$23,2,FALSE)))</f>
        <v>0</v>
      </c>
      <c r="L3" s="4" t="s">
        <v>29</v>
      </c>
      <c r="M3" s="22">
        <v>18</v>
      </c>
      <c r="N3" s="5" t="s">
        <v>17</v>
      </c>
    </row>
    <row r="4" spans="1:14" ht="12.75">
      <c r="A4" s="4" t="s">
        <v>30</v>
      </c>
      <c r="B4" s="22">
        <f t="shared" si="0"/>
        <v>25</v>
      </c>
      <c r="C4" s="1" t="b">
        <f t="shared" si="1"/>
        <v>0</v>
      </c>
      <c r="D4" s="1" t="s">
        <v>13</v>
      </c>
      <c r="E4" s="22">
        <f>IF(EXACT(D4,""),0,IF($C4,VLOOKUP(D4,$L$8:$M$14,2,FALSE),VLOOKUP(D4,$L$17:$M$23,2,FALSE)))</f>
        <v>14</v>
      </c>
      <c r="F4" s="1"/>
      <c r="G4" s="22">
        <f>IF(EXACT(F4,""),0,IF($C4,VLOOKUP(F4,$L$8:$M$14,2,FALSE),VLOOKUP(F4,$L$17:$M$23,2,FALSE)))</f>
        <v>0</v>
      </c>
      <c r="H4" s="1"/>
      <c r="I4" s="22">
        <f>IF(EXACT(H4,""),0,IF($C4,VLOOKUP(H4,$L$8:$M$14,2,FALSE),VLOOKUP(H4,$L$17:$M$23,2,FALSE)))</f>
        <v>0</v>
      </c>
      <c r="J4" s="1"/>
      <c r="K4" s="25">
        <f>IF(EXACT(J4,""),0,IF($C4,VLOOKUP(J4,$L$8:$M$14,2,FALSE),VLOOKUP(J4,$L$17:$M$23,2,FALSE)))</f>
        <v>0</v>
      </c>
      <c r="L4" s="4" t="s">
        <v>21</v>
      </c>
      <c r="M4" s="22">
        <v>6</v>
      </c>
      <c r="N4" s="5"/>
    </row>
    <row r="5" spans="1:14" ht="12.75">
      <c r="A5" s="4" t="s">
        <v>30</v>
      </c>
      <c r="B5" s="22">
        <f t="shared" si="0"/>
        <v>17</v>
      </c>
      <c r="C5" s="1" t="b">
        <f t="shared" si="1"/>
        <v>0</v>
      </c>
      <c r="D5" s="1" t="s">
        <v>16</v>
      </c>
      <c r="E5" s="22">
        <f>IF(EXACT(D5,""),0,IF($C5,VLOOKUP(D5,$L$8:$M$14,2,FALSE),VLOOKUP(D5,$L$17:$M$23,2,FALSE)))</f>
        <v>6</v>
      </c>
      <c r="F5" s="1"/>
      <c r="G5" s="22">
        <f>IF(EXACT(F5,""),0,IF($C5,VLOOKUP(F5,$L$8:$M$14,2,FALSE),VLOOKUP(F5,$L$17:$M$23,2,FALSE)))</f>
        <v>0</v>
      </c>
      <c r="H5" s="1"/>
      <c r="I5" s="22">
        <f>IF(EXACT(H5,""),0,IF($C5,VLOOKUP(H5,$L$8:$M$14,2,FALSE),VLOOKUP(H5,$L$17:$M$23,2,FALSE)))</f>
        <v>0</v>
      </c>
      <c r="J5" s="1"/>
      <c r="K5" s="25">
        <f>IF(EXACT(J5,""),0,IF($C5,VLOOKUP(J5,$L$8:$M$14,2,FALSE),VLOOKUP(J5,$L$17:$M$23,2,FALSE)))</f>
        <v>0</v>
      </c>
      <c r="L5" s="4" t="s">
        <v>30</v>
      </c>
      <c r="M5" s="22">
        <v>11</v>
      </c>
      <c r="N5" s="5"/>
    </row>
    <row r="6" spans="1:14" ht="13.5" thickBot="1">
      <c r="A6" s="4" t="s">
        <v>21</v>
      </c>
      <c r="B6" s="22">
        <f t="shared" si="0"/>
        <v>22</v>
      </c>
      <c r="C6" s="1" t="b">
        <f t="shared" si="1"/>
        <v>0</v>
      </c>
      <c r="D6" s="1" t="s">
        <v>11</v>
      </c>
      <c r="E6" s="22">
        <f>IF(EXACT(D6,""),0,IF($C6,VLOOKUP(D6,$L$8:$M$14,2,FALSE),VLOOKUP(D6,$L$17:$M$23,2,FALSE)))</f>
        <v>16</v>
      </c>
      <c r="F6" s="1"/>
      <c r="G6" s="22">
        <f>IF(EXACT(F6,""),0,IF($C6,VLOOKUP(F6,$L$8:$M$14,2,FALSE),VLOOKUP(F6,$L$17:$M$23,2,FALSE)))</f>
        <v>0</v>
      </c>
      <c r="H6" s="1"/>
      <c r="I6" s="22">
        <f>IF(EXACT(H6,""),0,IF($C6,VLOOKUP(H6,$L$8:$M$14,2,FALSE),VLOOKUP(H6,$L$17:$M$23,2,FALSE)))</f>
        <v>0</v>
      </c>
      <c r="J6" s="1"/>
      <c r="K6" s="25">
        <f>IF(EXACT(J6,""),0,IF($C6,VLOOKUP(J6,$L$8:$M$14,2,FALSE),VLOOKUP(J6,$L$17:$M$23,2,FALSE)))</f>
        <v>0</v>
      </c>
      <c r="L6" s="6" t="s">
        <v>7</v>
      </c>
      <c r="M6" s="23">
        <v>0</v>
      </c>
      <c r="N6" s="8"/>
    </row>
    <row r="7" spans="1:13" ht="13.5" thickBot="1">
      <c r="A7" s="4" t="s">
        <v>21</v>
      </c>
      <c r="B7" s="22">
        <f t="shared" si="0"/>
        <v>22</v>
      </c>
      <c r="C7" s="1" t="b">
        <f t="shared" si="1"/>
        <v>0</v>
      </c>
      <c r="D7" s="1" t="s">
        <v>11</v>
      </c>
      <c r="E7" s="22">
        <f>IF(EXACT(D7,""),0,IF($C7,VLOOKUP(D7,$L$8:$M$14,2,FALSE),VLOOKUP(D7,$L$17:$M$23,2,FALSE)))</f>
        <v>16</v>
      </c>
      <c r="F7" s="1"/>
      <c r="G7" s="22">
        <f>IF(EXACT(F7,""),0,IF($C7,VLOOKUP(F7,$L$8:$M$14,2,FALSE),VLOOKUP(F7,$L$17:$M$23,2,FALSE)))</f>
        <v>0</v>
      </c>
      <c r="H7" s="1"/>
      <c r="I7" s="22">
        <f>IF(EXACT(H7,""),0,IF($C7,VLOOKUP(H7,$L$8:$M$14,2,FALSE),VLOOKUP(H7,$L$17:$M$23,2,FALSE)))</f>
        <v>0</v>
      </c>
      <c r="J7" s="1"/>
      <c r="K7" s="25">
        <f>IF(EXACT(J7,""),0,IF($C7,VLOOKUP(J7,$L$8:$M$14,2,FALSE),VLOOKUP(J7,$L$17:$M$23,2,FALSE)))</f>
        <v>0</v>
      </c>
      <c r="L7" s="34" t="s">
        <v>14</v>
      </c>
      <c r="M7" s="36"/>
    </row>
    <row r="8" spans="1:13" ht="12.75">
      <c r="A8" s="4" t="s">
        <v>21</v>
      </c>
      <c r="B8" s="22">
        <f t="shared" si="0"/>
        <v>12</v>
      </c>
      <c r="C8" s="1" t="b">
        <f t="shared" si="1"/>
        <v>0</v>
      </c>
      <c r="D8" s="1" t="s">
        <v>16</v>
      </c>
      <c r="E8" s="22">
        <f>IF(EXACT(D8,""),0,IF($C8,VLOOKUP(D8,$L$8:$M$14,2,FALSE),VLOOKUP(D8,$L$17:$M$23,2,FALSE)))</f>
        <v>6</v>
      </c>
      <c r="F8" s="1"/>
      <c r="G8" s="22">
        <f>IF(EXACT(F8,""),0,IF($C8,VLOOKUP(F8,$L$8:$M$14,2,FALSE),VLOOKUP(F8,$L$17:$M$23,2,FALSE)))</f>
        <v>0</v>
      </c>
      <c r="H8" s="1"/>
      <c r="I8" s="22">
        <f>IF(EXACT(H8,""),0,IF($C8,VLOOKUP(H8,$L$8:$M$14,2,FALSE),VLOOKUP(H8,$L$17:$M$23,2,FALSE)))</f>
        <v>0</v>
      </c>
      <c r="J8" s="1"/>
      <c r="K8" s="25">
        <f>IF(EXACT(J8,""),0,IF($C8,VLOOKUP(J8,$L$8:$M$14,2,FALSE),VLOOKUP(J8,$L$17:$M$23,2,FALSE)))</f>
        <v>0</v>
      </c>
      <c r="L8" s="29" t="s">
        <v>8</v>
      </c>
      <c r="M8" s="33">
        <v>2</v>
      </c>
    </row>
    <row r="9" spans="1:13" ht="12.75">
      <c r="A9" s="4" t="s">
        <v>7</v>
      </c>
      <c r="B9" s="22">
        <f t="shared" si="0"/>
        <v>0</v>
      </c>
      <c r="C9" s="1" t="b">
        <f t="shared" si="1"/>
        <v>0</v>
      </c>
      <c r="D9" s="1"/>
      <c r="E9" s="22">
        <f>IF(EXACT(D9,""),0,IF($C9,VLOOKUP(D9,$L$8:$M$14,2,FALSE),VLOOKUP(D9,$L$17:$M$23,2,FALSE)))</f>
        <v>0</v>
      </c>
      <c r="F9" s="1"/>
      <c r="G9" s="22">
        <f>IF(EXACT(F9,""),0,IF($C9,VLOOKUP(F9,$L$8:$M$14,2,FALSE),VLOOKUP(F9,$L$17:$M$23,2,FALSE)))</f>
        <v>0</v>
      </c>
      <c r="H9" s="1"/>
      <c r="I9" s="22">
        <f>IF(EXACT(H9,""),0,IF($C9,VLOOKUP(H9,$L$8:$M$14,2,FALSE),VLOOKUP(H9,$L$17:$M$23,2,FALSE)))</f>
        <v>0</v>
      </c>
      <c r="J9" s="1"/>
      <c r="K9" s="25">
        <f>IF(EXACT(J9,""),0,IF($C9,VLOOKUP(J9,$L$8:$M$14,2,FALSE),VLOOKUP(J9,$L$17:$M$23,2,FALSE)))</f>
        <v>0</v>
      </c>
      <c r="L9" s="4" t="s">
        <v>16</v>
      </c>
      <c r="M9" s="25">
        <v>6</v>
      </c>
    </row>
    <row r="10" spans="1:13" ht="12.75">
      <c r="A10" s="4" t="s">
        <v>7</v>
      </c>
      <c r="B10" s="22">
        <f t="shared" si="0"/>
        <v>0</v>
      </c>
      <c r="C10" s="1" t="b">
        <f t="shared" si="1"/>
        <v>0</v>
      </c>
      <c r="D10" s="1"/>
      <c r="E10" s="22">
        <f>IF(EXACT(D10,""),0,IF($C10,VLOOKUP(D10,$L$8:$M$14,2,FALSE),VLOOKUP(D10,$L$17:$M$23,2,FALSE)))</f>
        <v>0</v>
      </c>
      <c r="F10" s="1"/>
      <c r="G10" s="22">
        <f>IF(EXACT(F10,""),0,IF($C10,VLOOKUP(F10,$L$8:$M$14,2,FALSE),VLOOKUP(F10,$L$17:$M$23,2,FALSE)))</f>
        <v>0</v>
      </c>
      <c r="H10" s="1"/>
      <c r="I10" s="22">
        <f>IF(EXACT(H10,""),0,IF($C10,VLOOKUP(H10,$L$8:$M$14,2,FALSE),VLOOKUP(H10,$L$17:$M$23,2,FALSE)))</f>
        <v>0</v>
      </c>
      <c r="J10" s="1"/>
      <c r="K10" s="25">
        <f>IF(EXACT(J10,""),0,IF($C10,VLOOKUP(J10,$L$8:$M$14,2,FALSE),VLOOKUP(J10,$L$17:$M$23,2,FALSE)))</f>
        <v>0</v>
      </c>
      <c r="L10" s="4" t="s">
        <v>9</v>
      </c>
      <c r="M10" s="25">
        <v>12</v>
      </c>
    </row>
    <row r="11" spans="1:13" ht="12.75">
      <c r="A11" s="4" t="s">
        <v>7</v>
      </c>
      <c r="B11" s="22">
        <f t="shared" si="0"/>
        <v>0</v>
      </c>
      <c r="C11" s="1" t="b">
        <f t="shared" si="1"/>
        <v>0</v>
      </c>
      <c r="D11" s="1"/>
      <c r="E11" s="22">
        <f>IF(EXACT(D11,""),0,IF($C11,VLOOKUP(D11,$L$8:$M$14,2,FALSE),VLOOKUP(D11,$L$17:$M$23,2,FALSE)))</f>
        <v>0</v>
      </c>
      <c r="F11" s="1"/>
      <c r="G11" s="22">
        <f>IF(EXACT(F11,""),0,IF($C11,VLOOKUP(F11,$L$8:$M$14,2,FALSE),VLOOKUP(F11,$L$17:$M$23,2,FALSE)))</f>
        <v>0</v>
      </c>
      <c r="H11" s="1"/>
      <c r="I11" s="22">
        <f>IF(EXACT(H11,""),0,IF($C11,VLOOKUP(H11,$L$8:$M$14,2,FALSE),VLOOKUP(H11,$L$17:$M$23,2,FALSE)))</f>
        <v>0</v>
      </c>
      <c r="J11" s="1"/>
      <c r="K11" s="25">
        <f>IF(EXACT(J11,""),0,IF($C11,VLOOKUP(J11,$L$8:$M$14,2,FALSE),VLOOKUP(J11,$L$17:$M$23,2,FALSE)))</f>
        <v>0</v>
      </c>
      <c r="L11" s="4" t="s">
        <v>10</v>
      </c>
      <c r="M11" s="25">
        <v>16</v>
      </c>
    </row>
    <row r="12" spans="1:13" ht="12.75">
      <c r="A12" s="4" t="s">
        <v>7</v>
      </c>
      <c r="B12" s="22">
        <f t="shared" si="0"/>
        <v>0</v>
      </c>
      <c r="C12" s="1" t="b">
        <f t="shared" si="1"/>
        <v>0</v>
      </c>
      <c r="D12" s="1"/>
      <c r="E12" s="22">
        <f>IF(EXACT(D12,""),0,IF($C12,VLOOKUP(D12,$L$8:$M$14,2,FALSE),VLOOKUP(D12,$L$17:$M$23,2,FALSE)))</f>
        <v>0</v>
      </c>
      <c r="F12" s="1"/>
      <c r="G12" s="22">
        <f>IF(EXACT(F12,""),0,IF($C12,VLOOKUP(F12,$L$8:$M$14,2,FALSE),VLOOKUP(F12,$L$17:$M$23,2,FALSE)))</f>
        <v>0</v>
      </c>
      <c r="H12" s="1"/>
      <c r="I12" s="22">
        <f>IF(EXACT(H12,""),0,IF($C12,VLOOKUP(H12,$L$8:$M$14,2,FALSE),VLOOKUP(H12,$L$17:$M$23,2,FALSE)))</f>
        <v>0</v>
      </c>
      <c r="J12" s="1"/>
      <c r="K12" s="25">
        <f>IF(EXACT(J12,""),0,IF($C12,VLOOKUP(J12,$L$8:$M$14,2,FALSE),VLOOKUP(J12,$L$17:$M$23,2,FALSE)))</f>
        <v>0</v>
      </c>
      <c r="L12" s="4" t="s">
        <v>19</v>
      </c>
      <c r="M12" s="25">
        <v>13</v>
      </c>
    </row>
    <row r="13" spans="1:13" ht="13.5" thickBot="1">
      <c r="A13" s="12" t="s">
        <v>7</v>
      </c>
      <c r="B13" s="23">
        <f t="shared" si="0"/>
        <v>0</v>
      </c>
      <c r="C13" s="7" t="b">
        <f t="shared" si="1"/>
        <v>0</v>
      </c>
      <c r="D13" s="7"/>
      <c r="E13" s="23">
        <f>IF(EXACT(D13,""),0,IF($C13,VLOOKUP(D13,$L$8:$M$14,2,FALSE),VLOOKUP(D13,$L$17:$M$23,2,FALSE)))</f>
        <v>0</v>
      </c>
      <c r="F13" s="7"/>
      <c r="G13" s="23">
        <f>IF(EXACT(F13,""),0,IF($C13,VLOOKUP(F13,$L$8:$M$14,2,FALSE),VLOOKUP(F13,$L$17:$M$23,2,FALSE)))</f>
        <v>0</v>
      </c>
      <c r="H13" s="7"/>
      <c r="I13" s="23">
        <f>IF(EXACT(H13,""),0,IF($C13,VLOOKUP(H13,$L$8:$M$14,2,FALSE),VLOOKUP(H13,$L$17:$M$23,2,FALSE)))</f>
        <v>0</v>
      </c>
      <c r="J13" s="7"/>
      <c r="K13" s="26">
        <f>IF(EXACT(J13,""),0,IF($C13,VLOOKUP(J13,$L$8:$M$14,2,FALSE),VLOOKUP(J13,$L$17:$M$23,2,FALSE)))</f>
        <v>0</v>
      </c>
      <c r="L13" s="4" t="s">
        <v>31</v>
      </c>
      <c r="M13" s="25">
        <v>16</v>
      </c>
    </row>
    <row r="14" spans="1:13" ht="13.5" thickBot="1">
      <c r="A14" s="20" t="s">
        <v>33</v>
      </c>
      <c r="B14" s="28">
        <f>SUM(B2:B13)</f>
        <v>199</v>
      </c>
      <c r="L14" s="4" t="s">
        <v>12</v>
      </c>
      <c r="M14" s="25">
        <v>15</v>
      </c>
    </row>
    <row r="15" spans="12:13" ht="13.5" thickBot="1">
      <c r="L15" s="12" t="s">
        <v>7</v>
      </c>
      <c r="M15" s="27">
        <v>0</v>
      </c>
    </row>
    <row r="16" spans="12:13" ht="13.5" thickBot="1">
      <c r="L16" s="34" t="s">
        <v>15</v>
      </c>
      <c r="M16" s="36"/>
    </row>
    <row r="17" spans="12:13" ht="12.75">
      <c r="L17" s="29" t="s">
        <v>8</v>
      </c>
      <c r="M17" s="33">
        <v>2</v>
      </c>
    </row>
    <row r="18" spans="12:13" ht="12.75">
      <c r="L18" s="4" t="s">
        <v>16</v>
      </c>
      <c r="M18" s="25">
        <v>6</v>
      </c>
    </row>
    <row r="19" spans="12:13" ht="12.75">
      <c r="L19" s="4" t="s">
        <v>32</v>
      </c>
      <c r="M19" s="25">
        <v>4</v>
      </c>
    </row>
    <row r="20" spans="12:13" ht="12.75">
      <c r="L20" s="4" t="s">
        <v>19</v>
      </c>
      <c r="M20" s="25">
        <v>13</v>
      </c>
    </row>
    <row r="21" spans="12:13" ht="12.75">
      <c r="L21" s="4" t="s">
        <v>13</v>
      </c>
      <c r="M21" s="25">
        <v>14</v>
      </c>
    </row>
    <row r="22" spans="12:13" ht="12.75">
      <c r="L22" s="4" t="s">
        <v>11</v>
      </c>
      <c r="M22" s="25">
        <v>16</v>
      </c>
    </row>
    <row r="23" spans="12:13" ht="12.75">
      <c r="L23" s="4" t="s">
        <v>12</v>
      </c>
      <c r="M23" s="25">
        <v>15</v>
      </c>
    </row>
    <row r="24" spans="12:13" ht="13.5" thickBot="1">
      <c r="L24" s="6" t="s">
        <v>7</v>
      </c>
      <c r="M24" s="26">
        <v>0</v>
      </c>
    </row>
  </sheetData>
  <dataValidations count="3">
    <dataValidation type="list" allowBlank="1" showInputMessage="1" showErrorMessage="1" sqref="A2:A13">
      <formula1>$L$2:$L$6</formula1>
    </dataValidation>
    <dataValidation type="custom" allowBlank="1" showInputMessage="1" showErrorMessage="1" sqref="F13">
      <formula1>IF(EXACT(VLOOKUP(IS13,$L$2:$N$6,3,FALSE),$O$2),$L$8:$L$15,$L$17:$L$24)</formula1>
    </dataValidation>
    <dataValidation type="list" allowBlank="1" showInputMessage="1" showErrorMessage="1" sqref="F2:F12 H2:H13 J2:J13 D2:D13">
      <formula1>IF(EXACT(VLOOKUP($A2,$L$2:$N$6,3,FALSE),$O$2),$L$8:$L$15,$L$17:$L$24)</formula1>
    </dataValidation>
  </dataValidations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L18" sqref="L18"/>
    </sheetView>
  </sheetViews>
  <sheetFormatPr defaultColWidth="11.421875" defaultRowHeight="12.75"/>
  <cols>
    <col min="1" max="1" width="9.8515625" style="0" bestFit="1" customWidth="1"/>
    <col min="2" max="2" width="7.57421875" style="0" bestFit="1" customWidth="1"/>
    <col min="3" max="3" width="6.8515625" style="0" hidden="1" customWidth="1"/>
    <col min="4" max="4" width="20.140625" style="0" bestFit="1" customWidth="1"/>
    <col min="5" max="5" width="6.57421875" style="0" bestFit="1" customWidth="1"/>
    <col min="6" max="6" width="12.421875" style="0" bestFit="1" customWidth="1"/>
    <col min="7" max="7" width="5.57421875" style="0" bestFit="1" customWidth="1"/>
    <col min="8" max="8" width="10.8515625" style="0" bestFit="1" customWidth="1"/>
    <col min="9" max="9" width="5.57421875" style="0" bestFit="1" customWidth="1"/>
    <col min="10" max="10" width="10.8515625" style="0" bestFit="1" customWidth="1"/>
    <col min="11" max="11" width="6.57421875" style="0" bestFit="1" customWidth="1"/>
    <col min="12" max="12" width="15.00390625" style="0" customWidth="1"/>
    <col min="14" max="14" width="8.57421875" style="0" customWidth="1"/>
    <col min="15" max="15" width="0" style="0" hidden="1" customWidth="1"/>
  </cols>
  <sheetData>
    <row r="1" spans="1:14" ht="13.5" thickBot="1">
      <c r="A1" s="17" t="s">
        <v>0</v>
      </c>
      <c r="B1" s="18" t="s">
        <v>1</v>
      </c>
      <c r="C1" s="18" t="s">
        <v>18</v>
      </c>
      <c r="D1" s="18" t="s">
        <v>2</v>
      </c>
      <c r="E1" s="18"/>
      <c r="F1" s="18" t="s">
        <v>2</v>
      </c>
      <c r="G1" s="18"/>
      <c r="H1" s="18" t="s">
        <v>2</v>
      </c>
      <c r="I1" s="18"/>
      <c r="J1" s="18" t="s">
        <v>2</v>
      </c>
      <c r="K1" s="19"/>
      <c r="L1" s="34" t="s">
        <v>34</v>
      </c>
      <c r="M1" s="35"/>
      <c r="N1" s="36"/>
    </row>
    <row r="2" spans="1:15" ht="12.75">
      <c r="A2" s="2" t="s">
        <v>3</v>
      </c>
      <c r="B2" s="21">
        <f>VLOOKUP(A2,$L$2:$M$6,2,FALSE)+E2+G2+I2+K2</f>
        <v>68</v>
      </c>
      <c r="C2" s="3" t="b">
        <f>EXACT(VLOOKUP(A2,$L$2:$N$6,3,FALSE),"HEROS")</f>
        <v>1</v>
      </c>
      <c r="D2" s="3" t="s">
        <v>10</v>
      </c>
      <c r="E2" s="21">
        <f>IF(EXACT(D2,""),0,IF($C2,VLOOKUP(D2,$L$8:$M$15,2,FALSE),VLOOKUP(D2,$L$17:$M$24,2,FALSE)))</f>
        <v>16</v>
      </c>
      <c r="F2" s="3" t="s">
        <v>16</v>
      </c>
      <c r="G2" s="21">
        <f>IF(EXACT(F2,""),0,IF($C2,VLOOKUP(F2,$L$8:$M$15,2,FALSE),VLOOKUP(F2,$L$17:$M$24,2,FALSE)))</f>
        <v>5</v>
      </c>
      <c r="H2" s="3" t="s">
        <v>8</v>
      </c>
      <c r="I2" s="21">
        <f aca="true" t="shared" si="0" ref="I2:I13">IF(EXACT(H2,""),0,IF($C2,VLOOKUP(H2,$L$8:$M$15,2,FALSE),VLOOKUP(H2,$L$17:$M$24,2,FALSE)))</f>
        <v>2</v>
      </c>
      <c r="J2" s="3" t="s">
        <v>12</v>
      </c>
      <c r="K2" s="24">
        <f aca="true" t="shared" si="1" ref="K2:K13">IF(EXACT(J2,""),0,IF($C2,VLOOKUP(J2,$L$8:$M$15,2,FALSE),VLOOKUP(J2,$L$17:$M$24,2,FALSE)))</f>
        <v>15</v>
      </c>
      <c r="L2" s="37" t="s">
        <v>3</v>
      </c>
      <c r="M2" s="30">
        <v>30</v>
      </c>
      <c r="N2" s="31" t="s">
        <v>17</v>
      </c>
      <c r="O2" s="13" t="s">
        <v>17</v>
      </c>
    </row>
    <row r="3" spans="1:14" ht="12.75">
      <c r="A3" s="4" t="s">
        <v>4</v>
      </c>
      <c r="B3" s="22">
        <f aca="true" t="shared" si="2" ref="B3:B13">VLOOKUP(A3,$L$2:$M$6,2,FALSE)+E3+G3+I3+K3</f>
        <v>31</v>
      </c>
      <c r="C3" s="1" t="b">
        <f aca="true" t="shared" si="3" ref="C3:C13">EXACT(VLOOKUP(A3,$L$2:$N$6,3,FALSE),"HEROS")</f>
        <v>1</v>
      </c>
      <c r="D3" s="1" t="s">
        <v>11</v>
      </c>
      <c r="E3" s="22">
        <f aca="true" t="shared" si="4" ref="E3:E13">IF(EXACT(D3,""),0,IF($C3,VLOOKUP(D3,$L$8:$M$15,2,FALSE),VLOOKUP(D3,$L$17:$M$24,2,FALSE)))</f>
        <v>13</v>
      </c>
      <c r="F3" s="1" t="s">
        <v>8</v>
      </c>
      <c r="G3" s="22">
        <f aca="true" t="shared" si="5" ref="G3:G13">IF(EXACT(F3,""),0,IF($C3,VLOOKUP(F3,$L$8:$M$15,2,FALSE),VLOOKUP(F3,$L$17:$M$24,2,FALSE)))</f>
        <v>2</v>
      </c>
      <c r="H3" s="1" t="s">
        <v>35</v>
      </c>
      <c r="I3" s="22">
        <f t="shared" si="0"/>
        <v>0</v>
      </c>
      <c r="J3" s="1" t="s">
        <v>35</v>
      </c>
      <c r="K3" s="25">
        <f t="shared" si="1"/>
        <v>0</v>
      </c>
      <c r="L3" s="15" t="s">
        <v>4</v>
      </c>
      <c r="M3" s="22">
        <v>16</v>
      </c>
      <c r="N3" s="5" t="s">
        <v>17</v>
      </c>
    </row>
    <row r="4" spans="1:14" ht="12.75">
      <c r="A4" s="4" t="s">
        <v>5</v>
      </c>
      <c r="B4" s="22">
        <f t="shared" si="2"/>
        <v>23</v>
      </c>
      <c r="C4" s="1" t="b">
        <f t="shared" si="3"/>
        <v>0</v>
      </c>
      <c r="D4" s="1" t="s">
        <v>19</v>
      </c>
      <c r="E4" s="22">
        <f t="shared" si="4"/>
        <v>13</v>
      </c>
      <c r="F4" s="1" t="s">
        <v>8</v>
      </c>
      <c r="G4" s="22">
        <f t="shared" si="5"/>
        <v>2</v>
      </c>
      <c r="H4" s="1" t="s">
        <v>35</v>
      </c>
      <c r="I4" s="22">
        <f t="shared" si="0"/>
        <v>0</v>
      </c>
      <c r="J4" s="1" t="s">
        <v>35</v>
      </c>
      <c r="K4" s="25">
        <f t="shared" si="1"/>
        <v>0</v>
      </c>
      <c r="L4" s="15" t="s">
        <v>5</v>
      </c>
      <c r="M4" s="22">
        <v>8</v>
      </c>
      <c r="N4" s="5"/>
    </row>
    <row r="5" spans="1:14" ht="12.75">
      <c r="A5" s="4" t="s">
        <v>5</v>
      </c>
      <c r="B5" s="22">
        <f t="shared" si="2"/>
        <v>23</v>
      </c>
      <c r="C5" s="1" t="b">
        <f t="shared" si="3"/>
        <v>0</v>
      </c>
      <c r="D5" s="1" t="s">
        <v>19</v>
      </c>
      <c r="E5" s="22">
        <f t="shared" si="4"/>
        <v>13</v>
      </c>
      <c r="F5" s="1" t="s">
        <v>8</v>
      </c>
      <c r="G5" s="22">
        <f t="shared" si="5"/>
        <v>2</v>
      </c>
      <c r="H5" s="1" t="s">
        <v>35</v>
      </c>
      <c r="I5" s="22">
        <f t="shared" si="0"/>
        <v>0</v>
      </c>
      <c r="J5" s="1" t="s">
        <v>35</v>
      </c>
      <c r="K5" s="25">
        <f t="shared" si="1"/>
        <v>0</v>
      </c>
      <c r="L5" s="15" t="s">
        <v>6</v>
      </c>
      <c r="M5" s="22">
        <v>10</v>
      </c>
      <c r="N5" s="5"/>
    </row>
    <row r="6" spans="1:14" ht="13.5" thickBot="1">
      <c r="A6" s="4" t="s">
        <v>5</v>
      </c>
      <c r="B6" s="22">
        <f t="shared" si="2"/>
        <v>16</v>
      </c>
      <c r="C6" s="1" t="b">
        <f t="shared" si="3"/>
        <v>0</v>
      </c>
      <c r="D6" s="1" t="s">
        <v>16</v>
      </c>
      <c r="E6" s="22">
        <f t="shared" si="4"/>
        <v>6</v>
      </c>
      <c r="F6" s="1" t="s">
        <v>8</v>
      </c>
      <c r="G6" s="22">
        <f t="shared" si="5"/>
        <v>2</v>
      </c>
      <c r="H6" s="1" t="s">
        <v>35</v>
      </c>
      <c r="I6" s="22">
        <f t="shared" si="0"/>
        <v>0</v>
      </c>
      <c r="J6" s="1" t="s">
        <v>35</v>
      </c>
      <c r="K6" s="25">
        <f t="shared" si="1"/>
        <v>0</v>
      </c>
      <c r="L6" s="16" t="s">
        <v>35</v>
      </c>
      <c r="M6" s="23">
        <v>0</v>
      </c>
      <c r="N6" s="8"/>
    </row>
    <row r="7" spans="1:13" ht="13.5" thickBot="1">
      <c r="A7" s="4" t="s">
        <v>6</v>
      </c>
      <c r="B7" s="22">
        <f t="shared" si="2"/>
        <v>18</v>
      </c>
      <c r="C7" s="1" t="b">
        <f t="shared" si="3"/>
        <v>0</v>
      </c>
      <c r="D7" s="1" t="s">
        <v>16</v>
      </c>
      <c r="E7" s="22">
        <f t="shared" si="4"/>
        <v>6</v>
      </c>
      <c r="F7" s="1" t="s">
        <v>8</v>
      </c>
      <c r="G7" s="22">
        <f t="shared" si="5"/>
        <v>2</v>
      </c>
      <c r="H7" s="1" t="s">
        <v>35</v>
      </c>
      <c r="I7" s="22">
        <f t="shared" si="0"/>
        <v>0</v>
      </c>
      <c r="J7" s="1" t="s">
        <v>35</v>
      </c>
      <c r="K7" s="25">
        <f t="shared" si="1"/>
        <v>0</v>
      </c>
      <c r="L7" s="35" t="s">
        <v>14</v>
      </c>
      <c r="M7" s="36"/>
    </row>
    <row r="8" spans="1:13" ht="12.75">
      <c r="A8" s="4" t="s">
        <v>6</v>
      </c>
      <c r="B8" s="22">
        <f t="shared" si="2"/>
        <v>18</v>
      </c>
      <c r="C8" s="1" t="b">
        <f t="shared" si="3"/>
        <v>0</v>
      </c>
      <c r="D8" s="1" t="s">
        <v>16</v>
      </c>
      <c r="E8" s="22">
        <f t="shared" si="4"/>
        <v>6</v>
      </c>
      <c r="F8" s="1" t="s">
        <v>8</v>
      </c>
      <c r="G8" s="22">
        <f t="shared" si="5"/>
        <v>2</v>
      </c>
      <c r="H8" s="1" t="s">
        <v>35</v>
      </c>
      <c r="I8" s="22">
        <f t="shared" si="0"/>
        <v>0</v>
      </c>
      <c r="J8" s="1" t="s">
        <v>35</v>
      </c>
      <c r="K8" s="25">
        <f t="shared" si="1"/>
        <v>0</v>
      </c>
      <c r="L8" s="37" t="s">
        <v>8</v>
      </c>
      <c r="M8" s="33">
        <v>2</v>
      </c>
    </row>
    <row r="9" spans="1:13" ht="12.75">
      <c r="A9" s="4" t="s">
        <v>35</v>
      </c>
      <c r="B9" s="22">
        <f t="shared" si="2"/>
        <v>0</v>
      </c>
      <c r="C9" s="1" t="b">
        <f t="shared" si="3"/>
        <v>0</v>
      </c>
      <c r="D9" s="1" t="s">
        <v>35</v>
      </c>
      <c r="E9" s="22">
        <f t="shared" si="4"/>
        <v>0</v>
      </c>
      <c r="F9" s="22" t="s">
        <v>35</v>
      </c>
      <c r="G9" s="22">
        <f t="shared" si="5"/>
        <v>0</v>
      </c>
      <c r="H9" s="1" t="s">
        <v>35</v>
      </c>
      <c r="I9" s="22">
        <f t="shared" si="0"/>
        <v>0</v>
      </c>
      <c r="J9" s="1" t="s">
        <v>35</v>
      </c>
      <c r="K9" s="25">
        <f t="shared" si="1"/>
        <v>0</v>
      </c>
      <c r="L9" s="15" t="s">
        <v>16</v>
      </c>
      <c r="M9" s="25">
        <v>5</v>
      </c>
    </row>
    <row r="10" spans="1:13" ht="12.75">
      <c r="A10" s="4" t="s">
        <v>35</v>
      </c>
      <c r="B10" s="22">
        <f t="shared" si="2"/>
        <v>0</v>
      </c>
      <c r="C10" s="1" t="b">
        <f t="shared" si="3"/>
        <v>0</v>
      </c>
      <c r="D10" s="1" t="s">
        <v>35</v>
      </c>
      <c r="E10" s="22">
        <f t="shared" si="4"/>
        <v>0</v>
      </c>
      <c r="F10" s="1" t="s">
        <v>35</v>
      </c>
      <c r="G10" s="22">
        <f t="shared" si="5"/>
        <v>0</v>
      </c>
      <c r="H10" s="1" t="s">
        <v>35</v>
      </c>
      <c r="I10" s="22">
        <f t="shared" si="0"/>
        <v>0</v>
      </c>
      <c r="J10" s="1" t="s">
        <v>35</v>
      </c>
      <c r="K10" s="25">
        <f t="shared" si="1"/>
        <v>0</v>
      </c>
      <c r="L10" s="15" t="s">
        <v>9</v>
      </c>
      <c r="M10" s="25">
        <v>12</v>
      </c>
    </row>
    <row r="11" spans="1:13" ht="12.75">
      <c r="A11" s="4" t="s">
        <v>35</v>
      </c>
      <c r="B11" s="22">
        <f t="shared" si="2"/>
        <v>0</v>
      </c>
      <c r="C11" s="1" t="b">
        <f t="shared" si="3"/>
        <v>0</v>
      </c>
      <c r="D11" s="1" t="s">
        <v>35</v>
      </c>
      <c r="E11" s="22">
        <f t="shared" si="4"/>
        <v>0</v>
      </c>
      <c r="F11" s="1" t="s">
        <v>35</v>
      </c>
      <c r="G11" s="22">
        <f t="shared" si="5"/>
        <v>0</v>
      </c>
      <c r="H11" s="1" t="s">
        <v>35</v>
      </c>
      <c r="I11" s="22">
        <f t="shared" si="0"/>
        <v>0</v>
      </c>
      <c r="J11" s="1" t="s">
        <v>35</v>
      </c>
      <c r="K11" s="25">
        <f t="shared" si="1"/>
        <v>0</v>
      </c>
      <c r="L11" s="15" t="s">
        <v>10</v>
      </c>
      <c r="M11" s="25">
        <v>16</v>
      </c>
    </row>
    <row r="12" spans="1:13" ht="12.75">
      <c r="A12" s="4" t="s">
        <v>35</v>
      </c>
      <c r="B12" s="22">
        <f t="shared" si="2"/>
        <v>0</v>
      </c>
      <c r="C12" s="1" t="b">
        <f t="shared" si="3"/>
        <v>0</v>
      </c>
      <c r="D12" s="1" t="s">
        <v>35</v>
      </c>
      <c r="E12" s="22">
        <f t="shared" si="4"/>
        <v>0</v>
      </c>
      <c r="F12" s="1" t="s">
        <v>35</v>
      </c>
      <c r="G12" s="22">
        <f t="shared" si="5"/>
        <v>0</v>
      </c>
      <c r="H12" s="1" t="s">
        <v>35</v>
      </c>
      <c r="I12" s="22">
        <f t="shared" si="0"/>
        <v>0</v>
      </c>
      <c r="J12" s="1" t="s">
        <v>35</v>
      </c>
      <c r="K12" s="25">
        <f t="shared" si="1"/>
        <v>0</v>
      </c>
      <c r="L12" s="15" t="s">
        <v>19</v>
      </c>
      <c r="M12" s="25">
        <v>15</v>
      </c>
    </row>
    <row r="13" spans="1:13" ht="13.5" thickBot="1">
      <c r="A13" s="6" t="s">
        <v>35</v>
      </c>
      <c r="B13" s="23">
        <f t="shared" si="2"/>
        <v>0</v>
      </c>
      <c r="C13" s="7" t="b">
        <f t="shared" si="3"/>
        <v>0</v>
      </c>
      <c r="D13" s="7" t="s">
        <v>35</v>
      </c>
      <c r="E13" s="23">
        <f t="shared" si="4"/>
        <v>0</v>
      </c>
      <c r="F13" s="7" t="s">
        <v>35</v>
      </c>
      <c r="G13" s="23">
        <f t="shared" si="5"/>
        <v>0</v>
      </c>
      <c r="H13" s="7" t="s">
        <v>35</v>
      </c>
      <c r="I13" s="23">
        <f t="shared" si="0"/>
        <v>0</v>
      </c>
      <c r="J13" s="7" t="s">
        <v>35</v>
      </c>
      <c r="K13" s="26">
        <f t="shared" si="1"/>
        <v>0</v>
      </c>
      <c r="L13" s="15" t="s">
        <v>11</v>
      </c>
      <c r="M13" s="25">
        <v>13</v>
      </c>
    </row>
    <row r="14" spans="1:13" ht="13.5" thickBot="1">
      <c r="A14" s="38" t="s">
        <v>33</v>
      </c>
      <c r="B14" s="39">
        <f>SUM(B2:B13)</f>
        <v>197</v>
      </c>
      <c r="L14" s="4" t="s">
        <v>12</v>
      </c>
      <c r="M14" s="25">
        <v>15</v>
      </c>
    </row>
    <row r="15" spans="12:13" ht="13.5" thickBot="1">
      <c r="L15" s="12" t="s">
        <v>35</v>
      </c>
      <c r="M15" s="27">
        <v>0</v>
      </c>
    </row>
    <row r="16" spans="12:13" ht="13.5" thickBot="1">
      <c r="L16" s="34" t="s">
        <v>15</v>
      </c>
      <c r="M16" s="36"/>
    </row>
    <row r="17" spans="12:13" ht="12.75">
      <c r="L17" s="29" t="s">
        <v>8</v>
      </c>
      <c r="M17" s="33">
        <v>2</v>
      </c>
    </row>
    <row r="18" spans="12:13" ht="12.75">
      <c r="L18" s="4" t="s">
        <v>16</v>
      </c>
      <c r="M18" s="25">
        <v>6</v>
      </c>
    </row>
    <row r="19" spans="12:13" ht="12.75">
      <c r="L19" s="4" t="s">
        <v>9</v>
      </c>
      <c r="M19" s="25">
        <v>12</v>
      </c>
    </row>
    <row r="20" spans="12:13" ht="12.75">
      <c r="L20" s="4" t="s">
        <v>19</v>
      </c>
      <c r="M20" s="25">
        <v>13</v>
      </c>
    </row>
    <row r="21" spans="12:13" ht="12.75">
      <c r="L21" s="4" t="s">
        <v>13</v>
      </c>
      <c r="M21" s="25">
        <v>14</v>
      </c>
    </row>
    <row r="22" spans="12:13" ht="12.75">
      <c r="L22" s="4" t="s">
        <v>11</v>
      </c>
      <c r="M22" s="25">
        <v>16</v>
      </c>
    </row>
    <row r="23" spans="12:13" ht="12.75">
      <c r="L23" s="4" t="s">
        <v>12</v>
      </c>
      <c r="M23" s="25">
        <v>15</v>
      </c>
    </row>
    <row r="24" spans="12:13" ht="13.5" thickBot="1">
      <c r="L24" s="6" t="s">
        <v>35</v>
      </c>
      <c r="M24" s="26">
        <v>0</v>
      </c>
    </row>
  </sheetData>
  <dataValidations count="3">
    <dataValidation type="list" allowBlank="1" showInputMessage="1" showErrorMessage="1" sqref="A2:A13">
      <formula1>$L$2:$L$6</formula1>
    </dataValidation>
    <dataValidation type="custom" allowBlank="1" showInputMessage="1" showErrorMessage="1" sqref="F13">
      <formula1>IF(EXACT(VLOOKUP(IS13,$L$2:$N$6,3,FALSE),$O$2),$L$8:$L$15,$L$17:$L$24)</formula1>
    </dataValidation>
    <dataValidation type="list" allowBlank="1" showInputMessage="1" showErrorMessage="1" sqref="D2:D13 J2:J13 H2:H13 F2:F8 F10:F12">
      <formula1>IF(EXACT(VLOOKUP($A2,$L$2:$N$6,3,FALSE),$O$2),$L$8:$L$15,$L$17:$L$24)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TOTO</cp:lastModifiedBy>
  <dcterms:created xsi:type="dcterms:W3CDTF">2006-12-03T22:29:21Z</dcterms:created>
  <dcterms:modified xsi:type="dcterms:W3CDTF">2006-12-16T20:07:20Z</dcterms:modified>
  <cp:category/>
  <cp:version/>
  <cp:contentType/>
  <cp:contentStatus/>
</cp:coreProperties>
</file>